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ycr\Desktop\1. TWYCROSS PC\2. Accounts\2024-25 accounts\"/>
    </mc:Choice>
  </mc:AlternateContent>
  <xr:revisionPtr revIDLastSave="0" documentId="13_ncr:1_{F4FD7261-4F59-4905-B379-244A227F080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mparison 25-26 vs  24-25" sheetId="3" r:id="rId1"/>
    <sheet name="TAX BASE - Electorate" sheetId="2" r:id="rId2"/>
    <sheet name="HBBC PRECEPT Info" sheetId="4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3" l="1"/>
  <c r="G67" i="3"/>
  <c r="G64" i="3"/>
  <c r="G58" i="3"/>
  <c r="G53" i="3"/>
  <c r="G47" i="3"/>
  <c r="G36" i="3"/>
  <c r="G27" i="3"/>
  <c r="G21" i="3"/>
  <c r="G17" i="3"/>
  <c r="G9" i="3"/>
  <c r="E20" i="2"/>
  <c r="G72" i="3" l="1"/>
  <c r="C67" i="3"/>
  <c r="C47" i="3" l="1"/>
  <c r="C27" i="3"/>
  <c r="E21" i="2" l="1"/>
  <c r="E5" i="4" l="1"/>
  <c r="E15" i="2" l="1"/>
  <c r="E16" i="2"/>
  <c r="E17" i="2"/>
  <c r="E18" i="2"/>
  <c r="E14" i="2"/>
  <c r="C58" i="3" l="1"/>
  <c r="C64" i="3"/>
  <c r="C36" i="3" l="1"/>
  <c r="C53" i="3" l="1"/>
  <c r="C21" i="3"/>
  <c r="C17" i="3"/>
  <c r="F15" i="2" l="1"/>
  <c r="C72" i="3"/>
  <c r="E19" i="2" l="1"/>
  <c r="F21" i="2" s="1"/>
  <c r="F5" i="4" s="1"/>
  <c r="F19" i="2" l="1"/>
  <c r="F17" i="2"/>
  <c r="F16" i="2"/>
  <c r="F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TPC</author>
    <author>Twycross Council</author>
    <author>tc={6CE8E743-4B93-41E1-89F8-5701CA603405}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>Incease as per contract</t>
        </r>
      </text>
    </comment>
    <comment ref="B5" authorId="0" shapeId="0" xr:uid="{894AF351-DF11-447B-801A-6C0D126B2833}">
      <text>
        <r>
          <rPr>
            <b/>
            <sz val="9"/>
            <color indexed="81"/>
            <rFont val="Tahoma"/>
            <family val="2"/>
          </rPr>
          <t xml:space="preserve">SCP 12 £13.73 per hour
</t>
        </r>
      </text>
    </comment>
    <comment ref="B6" authorId="0" shapeId="0" xr:uid="{62A531C8-F798-4746-A3FC-51DAE8B2C256}">
      <text>
        <r>
          <rPr>
            <sz val="9"/>
            <color indexed="81"/>
            <rFont val="Tahoma"/>
            <family val="2"/>
          </rPr>
          <t>12 x £42.73</t>
        </r>
      </text>
    </comment>
    <comment ref="F6" authorId="0" shapeId="0" xr:uid="{C5550E9F-003F-48FB-9B69-7B7CC91178C7}">
      <text>
        <r>
          <rPr>
            <sz val="9"/>
            <color indexed="81"/>
            <rFont val="Tahoma"/>
            <family val="2"/>
          </rPr>
          <t xml:space="preserve">LGPS needs including in the budget until 2024.  This is a penalty the PC incurred for cancelling LGPS in 2019
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Cost of working from home</t>
        </r>
      </text>
    </comment>
    <comment ref="B12" authorId="1" shapeId="0" xr:uid="{AA4824D6-44D5-4FDC-A44F-484F90909611}">
      <text>
        <r>
          <rPr>
            <b/>
            <sz val="9"/>
            <color indexed="81"/>
            <rFont val="Tahoma"/>
            <family val="2"/>
          </rPr>
          <t>Twycross Council:</t>
        </r>
        <r>
          <rPr>
            <sz val="9"/>
            <color indexed="81"/>
            <rFont val="Tahoma"/>
            <family val="2"/>
          </rPr>
          <t xml:space="preserve">
£28 per month</t>
        </r>
      </text>
    </comment>
    <comment ref="A13" authorId="0" shapeId="0" xr:uid="{00000000-0006-0000-0000-000004000000}">
      <text>
        <r>
          <rPr>
            <sz val="9"/>
            <color indexed="81"/>
            <rFont val="Tahoma"/>
            <family val="2"/>
          </rPr>
          <t>Includes: consumables (stamps, paper, ink, etc), plus non consumables such as publications, etc.
Zoom subscription</t>
        </r>
      </text>
    </comment>
    <comment ref="B13" authorId="1" shapeId="0" xr:uid="{743574C0-C302-472B-A0A8-5D477163426F}">
      <text>
        <r>
          <rPr>
            <b/>
            <sz val="9"/>
            <color indexed="81"/>
            <rFont val="Tahoma"/>
            <family val="2"/>
          </rPr>
          <t>Twycross Council:</t>
        </r>
        <r>
          <rPr>
            <sz val="9"/>
            <color indexed="81"/>
            <rFont val="Tahoma"/>
            <family val="2"/>
          </rPr>
          <t xml:space="preserve">
Includes £80 bank charges</t>
        </r>
      </text>
    </comment>
    <comment ref="E13" authorId="0" shapeId="0" xr:uid="{00000000-0006-0000-0000-000005000000}">
      <text>
        <r>
          <rPr>
            <sz val="9"/>
            <color indexed="81"/>
            <rFont val="Tahoma"/>
            <family val="2"/>
          </rPr>
          <t>Includes: consumables (stamps, paper, ink, etc), plus non consumables such as publications, etc.</t>
        </r>
      </text>
    </comment>
    <comment ref="B14" authorId="1" shapeId="0" xr:uid="{FBC337A5-8FB2-44AC-91B3-63722061CC92}">
      <text>
        <r>
          <rPr>
            <b/>
            <sz val="9"/>
            <color indexed="81"/>
            <rFont val="Tahoma"/>
            <family val="2"/>
          </rPr>
          <t>Twycross Council:</t>
        </r>
        <r>
          <rPr>
            <sz val="9"/>
            <color indexed="81"/>
            <rFont val="Tahoma"/>
            <family val="2"/>
          </rPr>
          <t xml:space="preserve">
Website maintenance costs plus £59.99 annual Office subscription </t>
        </r>
      </text>
    </comment>
    <comment ref="A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PC requires more regular internal audits but will no longer require external audits (unless over £25k income or expenditure)</t>
        </r>
      </text>
    </comment>
    <comment ref="A32" authorId="0" shapeId="0" xr:uid="{9DB46284-706B-47CB-80A2-15A9BE95A5BC}">
      <text>
        <r>
          <rPr>
            <sz val="9"/>
            <color indexed="81"/>
            <rFont val="Tahoma"/>
            <family val="2"/>
          </rPr>
          <t>May be required depending on income/expenditure</t>
        </r>
      </text>
    </comment>
    <comment ref="B35" authorId="1" shapeId="0" xr:uid="{EBFB0E72-BCF6-4C25-B76E-BF635EC7BFE4}">
      <text>
        <r>
          <rPr>
            <b/>
            <sz val="9"/>
            <color indexed="81"/>
            <rFont val="Tahoma"/>
            <family val="2"/>
          </rPr>
          <t>Twycross Council:</t>
        </r>
        <r>
          <rPr>
            <sz val="9"/>
            <color indexed="81"/>
            <rFont val="Tahoma"/>
            <family val="2"/>
          </rPr>
          <t xml:space="preserve">
Payable until 10/02/32</t>
        </r>
      </text>
    </comment>
    <comment ref="A40" authorId="0" shapeId="0" xr:uid="{00000000-0006-0000-0000-00000D000000}">
      <text>
        <r>
          <rPr>
            <sz val="9"/>
            <color indexed="81"/>
            <rFont val="Tahoma"/>
            <family val="2"/>
          </rPr>
          <t>To be carried out by LCC</t>
        </r>
      </text>
    </comment>
    <comment ref="A4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Estimate only</t>
        </r>
      </text>
    </comment>
    <comment ref="B45" authorId="2" shapeId="0" xr:uid="{6CE8E743-4B93-41E1-89F8-5701CA603405}">
      <text>
        <t>[Threaded comment]
Your version of Excel allows you to read this threaded comment; however, any edits to it will get removed if the file is opened in a newer version of Excel. Learn more: https://go.microsoft.com/fwlink/?linkid=870924
Comment:
    An increase of £1700</t>
      </text>
    </comment>
    <comment ref="A5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Twycross DCC - £660
Orton DCC- £660
NJT Church - £440</t>
        </r>
      </text>
    </comment>
    <comment ref="A52" authorId="0" shapeId="0" xr:uid="{2A7B7BCD-E4E6-411E-84D6-A590A5128352}">
      <text>
        <r>
          <rPr>
            <b/>
            <sz val="9"/>
            <color indexed="81"/>
            <rFont val="Tahoma"/>
            <family val="2"/>
          </rPr>
          <t>TPC:</t>
        </r>
        <r>
          <rPr>
            <sz val="9"/>
            <color indexed="81"/>
            <rFont val="Tahoma"/>
            <family val="2"/>
          </rPr>
          <t xml:space="preserve">
RBL donation for street poppies</t>
        </r>
      </text>
    </comment>
    <comment ref="A5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Build fund in preparation for contested elections</t>
        </r>
      </text>
    </comment>
  </commentList>
</comments>
</file>

<file path=xl/sharedStrings.xml><?xml version="1.0" encoding="utf-8"?>
<sst xmlns="http://schemas.openxmlformats.org/spreadsheetml/2006/main" count="172" uniqueCount="99">
  <si>
    <t>SUB TOTAL</t>
  </si>
  <si>
    <t>Discretionary Items</t>
  </si>
  <si>
    <t>Additional Costs</t>
  </si>
  <si>
    <t>Other</t>
  </si>
  <si>
    <t>Churchyard Maintenance</t>
  </si>
  <si>
    <t>Donations</t>
  </si>
  <si>
    <t>Dog Waste Bin - Disposal</t>
  </si>
  <si>
    <t>Parish Maintenance</t>
  </si>
  <si>
    <t>Electricity - Phone Box (E.On)</t>
  </si>
  <si>
    <t>External Audit Fees</t>
  </si>
  <si>
    <t>Internal Audit Fees</t>
  </si>
  <si>
    <t>Insurance</t>
  </si>
  <si>
    <t>Fixed Costs</t>
  </si>
  <si>
    <t>Subscriptions - SLCC Membership</t>
  </si>
  <si>
    <t>Subscriptions - LRALC Membership</t>
  </si>
  <si>
    <t>Subscriptions</t>
  </si>
  <si>
    <t>Clerk and Councillor Training</t>
  </si>
  <si>
    <t>Training Costs</t>
  </si>
  <si>
    <t>Payroll Admin Fees</t>
  </si>
  <si>
    <t>Clerks Mileage Expenses</t>
  </si>
  <si>
    <t>Administration Costs</t>
  </si>
  <si>
    <t>Clerks Salary</t>
  </si>
  <si>
    <t>Precept Request</t>
  </si>
  <si>
    <t>Council Tax Support Grant</t>
  </si>
  <si>
    <t>2015/16</t>
  </si>
  <si>
    <t>TAX BASE</t>
  </si>
  <si>
    <t>2014/15</t>
  </si>
  <si>
    <t>2016/17</t>
  </si>
  <si>
    <t>Tax Base</t>
  </si>
  <si>
    <t>Precept</t>
  </si>
  <si>
    <t>Increase</t>
  </si>
  <si>
    <t>Proposed:</t>
  </si>
  <si>
    <t>Seconded:</t>
  </si>
  <si>
    <t>Agreed Unanimously:</t>
  </si>
  <si>
    <t>Council Tax (Band D)*</t>
  </si>
  <si>
    <t>Council Tax Support Grant (withdrawn by HBBC)</t>
  </si>
  <si>
    <t>New Homes Bonus (withdrawn by HBBC)</t>
  </si>
  <si>
    <t xml:space="preserve">Clerks Salary </t>
  </si>
  <si>
    <t>2017/18</t>
  </si>
  <si>
    <t>Reserve Fund</t>
  </si>
  <si>
    <t>Noticeboard Maintenance</t>
  </si>
  <si>
    <t>Rents (NJT Play Area)</t>
  </si>
  <si>
    <t>Grants (PCIF?)</t>
  </si>
  <si>
    <t>% Increase (DOES NOT FACTOR IN TAX BASE CHANGES)</t>
  </si>
  <si>
    <t>Councillor Expenses</t>
  </si>
  <si>
    <t>Legal Fees</t>
  </si>
  <si>
    <t>Section 137</t>
  </si>
  <si>
    <t>PWLB Twycross Playing Field Loan repayments</t>
  </si>
  <si>
    <t>General Administration Expenses (Petty Cash Account)</t>
  </si>
  <si>
    <t>Clerks Household Expenses</t>
  </si>
  <si>
    <t>Christmas Celebrations</t>
  </si>
  <si>
    <t>Additional Grounds Maintenance</t>
  </si>
  <si>
    <t>Total Funding</t>
  </si>
  <si>
    <t>Play Area Risk Assessments</t>
  </si>
  <si>
    <t>Play Area Maintenance and improvements</t>
  </si>
  <si>
    <t>Funds drawn from Reserves (for Legal Fees)</t>
  </si>
  <si>
    <t>TOTAL</t>
  </si>
  <si>
    <t xml:space="preserve">Play Area Maintenance and improvements </t>
  </si>
  <si>
    <t xml:space="preserve">Other </t>
  </si>
  <si>
    <t>2018/19</t>
  </si>
  <si>
    <t>Professional/Legal Fees</t>
  </si>
  <si>
    <t>Election Fees - (Savings)</t>
  </si>
  <si>
    <t>2019/20</t>
  </si>
  <si>
    <t xml:space="preserve">External Audit Fees </t>
  </si>
  <si>
    <t>Tree Maintenance</t>
  </si>
  <si>
    <t>Overtime (training)</t>
  </si>
  <si>
    <t>Funds drawn from 106 account</t>
  </si>
  <si>
    <t>FINAL Budget &amp; Signed Off</t>
  </si>
  <si>
    <r>
      <t>Election Fees (</t>
    </r>
    <r>
      <rPr>
        <sz val="10"/>
        <color rgb="FFFF0000"/>
        <rFont val="Arial"/>
        <family val="2"/>
      </rPr>
      <t>admin costs spread over 4 years</t>
    </r>
    <r>
      <rPr>
        <sz val="10"/>
        <rFont val="Arial"/>
        <family val="2"/>
      </rPr>
      <t>)</t>
    </r>
  </si>
  <si>
    <r>
      <t xml:space="preserve">Pension Contribution (5%) and </t>
    </r>
    <r>
      <rPr>
        <sz val="10"/>
        <rFont val="Arial"/>
        <family val="2"/>
      </rPr>
      <t>LGPS</t>
    </r>
  </si>
  <si>
    <t>Subscriptions - CPRE</t>
  </si>
  <si>
    <t>Phone Box Maintenance</t>
  </si>
  <si>
    <t>2020/21</t>
  </si>
  <si>
    <r>
      <t>Overtime (</t>
    </r>
    <r>
      <rPr>
        <sz val="10"/>
        <rFont val="Arial"/>
        <family val="2"/>
      </rPr>
      <t>additional projects)</t>
    </r>
  </si>
  <si>
    <r>
      <t>Pension Contribution (</t>
    </r>
    <r>
      <rPr>
        <sz val="10"/>
        <rFont val="Arial"/>
        <family val="2"/>
      </rPr>
      <t>25%)</t>
    </r>
  </si>
  <si>
    <t xml:space="preserve">*National Band D average </t>
  </si>
  <si>
    <t xml:space="preserve">Tax base details to be provided by HBBC </t>
  </si>
  <si>
    <r>
      <t xml:space="preserve">Rents </t>
    </r>
    <r>
      <rPr>
        <sz val="7"/>
        <rFont val="Arial"/>
        <family val="2"/>
      </rPr>
      <t>(</t>
    </r>
    <r>
      <rPr>
        <sz val="7"/>
        <color rgb="FFFF0000"/>
        <rFont val="Arial"/>
        <family val="2"/>
      </rPr>
      <t>NJT Play Area</t>
    </r>
    <r>
      <rPr>
        <sz val="7"/>
        <rFont val="Arial"/>
        <family val="2"/>
      </rPr>
      <t>)</t>
    </r>
  </si>
  <si>
    <t xml:space="preserve">Grounds Maintenance </t>
  </si>
  <si>
    <t xml:space="preserve">Reserve Fund </t>
  </si>
  <si>
    <t xml:space="preserve">Website </t>
  </si>
  <si>
    <t>2021/22</t>
  </si>
  <si>
    <t>2021/21</t>
  </si>
  <si>
    <t>A Taylor</t>
  </si>
  <si>
    <t>Predicted Income 2022/23</t>
  </si>
  <si>
    <t>2022/23</t>
  </si>
  <si>
    <t>Tree Maintenance and Surveys</t>
  </si>
  <si>
    <t>Predicted Income 2023/24</t>
  </si>
  <si>
    <t>2023/24</t>
  </si>
  <si>
    <t>Grounds Maintenance</t>
  </si>
  <si>
    <t>2024 / 2025</t>
  </si>
  <si>
    <t xml:space="preserve">Yes </t>
  </si>
  <si>
    <t xml:space="preserve">J Hadfield </t>
  </si>
  <si>
    <t>2024/25</t>
  </si>
  <si>
    <t>Budget for Twycross Parish Council 2025-2026</t>
  </si>
  <si>
    <t>2025 / 2026</t>
  </si>
  <si>
    <t xml:space="preserve">Additional Grounds Maintenance </t>
  </si>
  <si>
    <t>Precept Signed Off 16/01/25</t>
  </si>
  <si>
    <r>
      <t>Precept to be requested by</t>
    </r>
    <r>
      <rPr>
        <b/>
        <sz val="11"/>
        <color rgb="FFFF0000"/>
        <rFont val="Arial"/>
        <family val="2"/>
      </rPr>
      <t xml:space="preserve"> 31st January 2025(Fiona McArthur - HBBC)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</si>
</sst>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0.0%"/>
    <numFmt numFmtId="165" formatCode="&quot;£&quot;#,##0.00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 tint="-0.499984740745262"/>
      <name val="Arial"/>
      <family val="2"/>
    </font>
    <font>
      <b/>
      <sz val="12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b/>
      <sz val="12"/>
      <color theme="0" tint="-0.3499862666707357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10"/>
      <color theme="3" tint="0.39997558519241921"/>
      <name val="Arial"/>
      <family val="2"/>
    </font>
    <font>
      <sz val="10"/>
      <color theme="1"/>
      <name val="Arial"/>
      <family val="2"/>
    </font>
    <font>
      <sz val="7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49" fontId="0" fillId="0" borderId="0" xfId="0" applyNumberFormat="1"/>
    <xf numFmtId="164" fontId="0" fillId="0" borderId="0" xfId="2" applyNumberFormat="1" applyFont="1"/>
    <xf numFmtId="3" fontId="2" fillId="0" borderId="0" xfId="0" applyNumberFormat="1" applyFont="1"/>
    <xf numFmtId="44" fontId="0" fillId="0" borderId="0" xfId="1" applyFont="1"/>
    <xf numFmtId="44" fontId="5" fillId="0" borderId="0" xfId="1" applyFont="1"/>
    <xf numFmtId="44" fontId="3" fillId="0" borderId="0" xfId="1" applyFont="1"/>
    <xf numFmtId="44" fontId="2" fillId="0" borderId="0" xfId="1" applyFont="1"/>
    <xf numFmtId="44" fontId="3" fillId="0" borderId="1" xfId="1" applyFont="1" applyBorder="1"/>
    <xf numFmtId="44" fontId="0" fillId="0" borderId="1" xfId="1" applyFont="1" applyBorder="1"/>
    <xf numFmtId="0" fontId="3" fillId="4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2" fontId="2" fillId="0" borderId="0" xfId="1" applyNumberFormat="1" applyFont="1" applyAlignment="1">
      <alignment horizontal="left"/>
    </xf>
    <xf numFmtId="44" fontId="0" fillId="0" borderId="0" xfId="0" applyNumberFormat="1"/>
    <xf numFmtId="0" fontId="9" fillId="5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11" fillId="0" borderId="0" xfId="0" applyFont="1"/>
    <xf numFmtId="14" fontId="3" fillId="0" borderId="0" xfId="0" applyNumberFormat="1" applyFont="1"/>
    <xf numFmtId="44" fontId="8" fillId="0" borderId="0" xfId="1" applyFont="1"/>
    <xf numFmtId="0" fontId="0" fillId="0" borderId="0" xfId="0" applyAlignment="1">
      <alignment wrapText="1"/>
    </xf>
    <xf numFmtId="44" fontId="14" fillId="0" borderId="0" xfId="1" applyFont="1"/>
    <xf numFmtId="44" fontId="19" fillId="0" borderId="1" xfId="1" applyFont="1" applyBorder="1"/>
    <xf numFmtId="165" fontId="0" fillId="0" borderId="0" xfId="0" applyNumberFormat="1"/>
    <xf numFmtId="44" fontId="9" fillId="3" borderId="1" xfId="1" applyFont="1" applyFill="1" applyBorder="1"/>
    <xf numFmtId="164" fontId="0" fillId="0" borderId="1" xfId="2" applyNumberFormat="1" applyFont="1" applyBorder="1"/>
    <xf numFmtId="44" fontId="7" fillId="0" borderId="0" xfId="1" applyFont="1"/>
    <xf numFmtId="0" fontId="8" fillId="0" borderId="0" xfId="0" applyFont="1"/>
    <xf numFmtId="0" fontId="14" fillId="0" borderId="0" xfId="0" applyFont="1"/>
    <xf numFmtId="0" fontId="13" fillId="0" borderId="0" xfId="0" applyFont="1"/>
    <xf numFmtId="164" fontId="1" fillId="0" borderId="1" xfId="2" applyNumberFormat="1" applyBorder="1"/>
    <xf numFmtId="0" fontId="3" fillId="0" borderId="1" xfId="0" applyFont="1" applyBorder="1" applyAlignment="1">
      <alignment horizontal="center" wrapText="1"/>
    </xf>
    <xf numFmtId="0" fontId="0" fillId="6" borderId="1" xfId="0" applyFill="1" applyBorder="1"/>
    <xf numFmtId="44" fontId="0" fillId="4" borderId="1" xfId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7" borderId="0" xfId="0" applyFill="1"/>
    <xf numFmtId="14" fontId="13" fillId="0" borderId="0" xfId="0" applyNumberFormat="1" applyFont="1"/>
    <xf numFmtId="44" fontId="1" fillId="0" borderId="0" xfId="1" applyBorder="1"/>
    <xf numFmtId="44" fontId="1" fillId="8" borderId="0" xfId="1" applyFill="1" applyBorder="1"/>
    <xf numFmtId="0" fontId="13" fillId="8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44" fontId="3" fillId="8" borderId="1" xfId="1" applyFont="1" applyFill="1" applyBorder="1" applyAlignment="1">
      <alignment horizontal="right"/>
    </xf>
    <xf numFmtId="44" fontId="3" fillId="8" borderId="1" xfId="1" applyFont="1" applyFill="1" applyBorder="1"/>
    <xf numFmtId="44" fontId="3" fillId="8" borderId="1" xfId="1" applyFont="1" applyFill="1" applyBorder="1" applyAlignment="1">
      <alignment horizontal="right" vertical="center" wrapText="1"/>
    </xf>
    <xf numFmtId="164" fontId="3" fillId="8" borderId="1" xfId="2" applyNumberFormat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44" fontId="0" fillId="8" borderId="1" xfId="2" applyNumberFormat="1" applyFont="1" applyFill="1" applyBorder="1"/>
    <xf numFmtId="0" fontId="0" fillId="8" borderId="0" xfId="0" applyFill="1"/>
    <xf numFmtId="3" fontId="14" fillId="0" borderId="0" xfId="0" applyNumberFormat="1" applyFont="1"/>
    <xf numFmtId="8" fontId="14" fillId="0" borderId="0" xfId="1" applyNumberFormat="1" applyFont="1" applyBorder="1"/>
    <xf numFmtId="44" fontId="1" fillId="0" borderId="1" xfId="1" applyFont="1" applyBorder="1"/>
    <xf numFmtId="0" fontId="3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4" fontId="12" fillId="0" borderId="0" xfId="1" applyFont="1" applyBorder="1" applyAlignment="1">
      <alignment horizontal="center"/>
    </xf>
    <xf numFmtId="3" fontId="2" fillId="0" borderId="0" xfId="0" applyNumberFormat="1" applyFont="1" applyAlignment="1">
      <alignment wrapText="1"/>
    </xf>
    <xf numFmtId="44" fontId="14" fillId="0" borderId="0" xfId="1" applyFont="1" applyBorder="1"/>
    <xf numFmtId="44" fontId="8" fillId="0" borderId="0" xfId="1" applyFont="1" applyBorder="1"/>
    <xf numFmtId="44" fontId="3" fillId="0" borderId="0" xfId="1" applyFont="1" applyBorder="1"/>
    <xf numFmtId="44" fontId="8" fillId="0" borderId="0" xfId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44" fontId="1" fillId="0" borderId="0" xfId="1" applyFill="1" applyBorder="1"/>
    <xf numFmtId="3" fontId="2" fillId="0" borderId="0" xfId="1" applyNumberFormat="1" applyFont="1" applyBorder="1"/>
    <xf numFmtId="44" fontId="1" fillId="0" borderId="0" xfId="1" applyFont="1" applyBorder="1"/>
    <xf numFmtId="0" fontId="9" fillId="3" borderId="0" xfId="0" applyFont="1" applyFill="1"/>
    <xf numFmtId="6" fontId="1" fillId="0" borderId="0" xfId="1" applyNumberFormat="1" applyBorder="1"/>
    <xf numFmtId="8" fontId="3" fillId="8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44" fontId="3" fillId="0" borderId="1" xfId="0" applyNumberFormat="1" applyFont="1" applyBorder="1"/>
    <xf numFmtId="44" fontId="3" fillId="0" borderId="1" xfId="1" applyFont="1" applyFill="1" applyBorder="1" applyAlignment="1">
      <alignment horizontal="right" vertical="center" wrapText="1"/>
    </xf>
    <xf numFmtId="164" fontId="3" fillId="0" borderId="1" xfId="2" applyNumberFormat="1" applyFont="1" applyFill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2" xfId="0" applyBorder="1"/>
    <xf numFmtId="44" fontId="3" fillId="0" borderId="2" xfId="0" applyNumberFormat="1" applyFont="1" applyBorder="1"/>
    <xf numFmtId="44" fontId="3" fillId="0" borderId="2" xfId="1" applyFont="1" applyFill="1" applyBorder="1" applyAlignment="1">
      <alignment horizontal="right" vertical="center" wrapText="1"/>
    </xf>
    <xf numFmtId="164" fontId="3" fillId="0" borderId="2" xfId="2" applyNumberFormat="1" applyFont="1" applyFill="1" applyBorder="1" applyAlignment="1">
      <alignment horizontal="right"/>
    </xf>
    <xf numFmtId="0" fontId="3" fillId="9" borderId="1" xfId="0" applyFont="1" applyFill="1" applyBorder="1"/>
    <xf numFmtId="8" fontId="3" fillId="9" borderId="1" xfId="0" applyNumberFormat="1" applyFont="1" applyFill="1" applyBorder="1"/>
    <xf numFmtId="10" fontId="3" fillId="9" borderId="1" xfId="0" applyNumberFormat="1" applyFont="1" applyFill="1" applyBorder="1"/>
    <xf numFmtId="8" fontId="0" fillId="0" borderId="1" xfId="0" applyNumberFormat="1" applyBorder="1"/>
    <xf numFmtId="164" fontId="0" fillId="0" borderId="1" xfId="2" applyNumberFormat="1" applyFont="1" applyBorder="1" applyAlignment="1">
      <alignment horizontal="center"/>
    </xf>
    <xf numFmtId="10" fontId="0" fillId="0" borderId="1" xfId="0" applyNumberFormat="1" applyBorder="1"/>
    <xf numFmtId="0" fontId="3" fillId="0" borderId="1" xfId="1" quotePrefix="1" applyNumberFormat="1" applyFont="1" applyBorder="1" applyAlignment="1">
      <alignment horizontal="left" vertical="center" wrapText="1"/>
    </xf>
    <xf numFmtId="10" fontId="0" fillId="0" borderId="2" xfId="2" applyNumberFormat="1" applyFon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6" fillId="0" borderId="0" xfId="1" applyFont="1" applyBorder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0" fillId="8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wycross Council" id="{C418141D-B941-4C21-AFA8-283EEAC511AC}" userId="0f61ba2ee01306be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5" dT="2023-11-26T15:41:44.75" personId="{C418141D-B941-4C21-AFA8-283EEAC511AC}" id="{6CE8E743-4B93-41E1-89F8-5701CA603405}">
    <text>An increase of £1700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opLeftCell="A67" zoomScaleNormal="100" workbookViewId="0">
      <selection activeCell="B92" sqref="B92"/>
    </sheetView>
  </sheetViews>
  <sheetFormatPr defaultRowHeight="13.2" x14ac:dyDescent="0.25"/>
  <cols>
    <col min="1" max="1" width="46.44140625" customWidth="1"/>
    <col min="2" max="2" width="12.44140625" style="27" bestFit="1" customWidth="1"/>
    <col min="3" max="3" width="11.33203125" style="25" bestFit="1" customWidth="1"/>
    <col min="4" max="4" width="10.109375" style="8" customWidth="1"/>
    <col min="5" max="5" width="47.77734375" customWidth="1"/>
    <col min="6" max="6" width="11.33203125" style="20" bestFit="1" customWidth="1"/>
    <col min="7" max="7" width="11.33203125" style="25" bestFit="1" customWidth="1"/>
    <col min="8" max="8" width="20.44140625" customWidth="1"/>
  </cols>
  <sheetData>
    <row r="1" spans="1:8" s="6" customFormat="1" ht="15.6" x14ac:dyDescent="0.3">
      <c r="A1" s="97" t="s">
        <v>94</v>
      </c>
      <c r="B1" s="97"/>
      <c r="C1" s="97"/>
      <c r="D1" s="97"/>
      <c r="E1" s="97"/>
      <c r="F1" s="97"/>
      <c r="G1" s="97"/>
      <c r="H1" s="9"/>
    </row>
    <row r="2" spans="1:8" s="6" customFormat="1" ht="15.6" x14ac:dyDescent="0.3">
      <c r="A2" s="100"/>
      <c r="B2" s="100"/>
      <c r="C2" s="60"/>
      <c r="D2" s="61"/>
      <c r="E2" s="61"/>
      <c r="F2" s="61"/>
      <c r="G2" s="62"/>
      <c r="H2" s="9"/>
    </row>
    <row r="3" spans="1:8" s="26" customFormat="1" ht="26.25" customHeight="1" x14ac:dyDescent="0.3">
      <c r="B3" s="99" t="s">
        <v>95</v>
      </c>
      <c r="C3" s="99"/>
      <c r="D3" s="63"/>
      <c r="F3" s="99" t="s">
        <v>90</v>
      </c>
      <c r="G3" s="99"/>
    </row>
    <row r="4" spans="1:8" x14ac:dyDescent="0.25">
      <c r="A4" s="3" t="s">
        <v>21</v>
      </c>
      <c r="B4" s="64"/>
      <c r="C4" s="65"/>
      <c r="E4" s="3" t="s">
        <v>21</v>
      </c>
      <c r="F4" s="64"/>
      <c r="G4" s="65"/>
    </row>
    <row r="5" spans="1:8" x14ac:dyDescent="0.25">
      <c r="A5" t="s">
        <v>37</v>
      </c>
      <c r="B5" s="74">
        <v>7084.68</v>
      </c>
      <c r="C5" s="65"/>
      <c r="E5" t="s">
        <v>37</v>
      </c>
      <c r="F5" s="43">
        <v>6966</v>
      </c>
      <c r="G5" s="65"/>
      <c r="H5" s="9"/>
    </row>
    <row r="6" spans="1:8" x14ac:dyDescent="0.25">
      <c r="A6" t="s">
        <v>69</v>
      </c>
      <c r="B6" s="44">
        <v>512.76</v>
      </c>
      <c r="C6" s="65"/>
      <c r="E6" t="s">
        <v>74</v>
      </c>
      <c r="F6" s="44">
        <v>1946.09</v>
      </c>
      <c r="G6" s="65"/>
      <c r="H6" s="9"/>
    </row>
    <row r="7" spans="1:8" x14ac:dyDescent="0.25">
      <c r="A7" t="s">
        <v>65</v>
      </c>
      <c r="B7" s="43">
        <v>200</v>
      </c>
      <c r="C7" s="65"/>
      <c r="E7" t="s">
        <v>73</v>
      </c>
      <c r="F7" s="43">
        <v>200</v>
      </c>
      <c r="G7" s="65"/>
      <c r="H7" s="9"/>
    </row>
    <row r="8" spans="1:8" x14ac:dyDescent="0.25">
      <c r="A8" s="1" t="s">
        <v>19</v>
      </c>
      <c r="B8" s="43">
        <v>0</v>
      </c>
      <c r="C8" s="65"/>
      <c r="E8" s="1" t="s">
        <v>19</v>
      </c>
      <c r="F8" s="43">
        <v>0</v>
      </c>
      <c r="G8" s="65"/>
    </row>
    <row r="9" spans="1:8" s="4" customFormat="1" x14ac:dyDescent="0.25">
      <c r="A9" s="4" t="s">
        <v>0</v>
      </c>
      <c r="B9" s="66"/>
      <c r="C9" s="65">
        <v>7797.76</v>
      </c>
      <c r="D9" s="8"/>
      <c r="E9" s="4" t="s">
        <v>0</v>
      </c>
      <c r="F9" s="66"/>
      <c r="G9" s="65">
        <f>SUM(F5:F8)</f>
        <v>9112.09</v>
      </c>
    </row>
    <row r="10" spans="1:8" x14ac:dyDescent="0.25">
      <c r="B10" s="43"/>
      <c r="C10" s="65"/>
      <c r="F10" s="43"/>
      <c r="G10" s="65"/>
    </row>
    <row r="11" spans="1:8" x14ac:dyDescent="0.25">
      <c r="A11" s="3" t="s">
        <v>20</v>
      </c>
      <c r="B11" s="43"/>
      <c r="C11" s="65"/>
      <c r="E11" s="3" t="s">
        <v>20</v>
      </c>
      <c r="F11" s="43"/>
      <c r="G11" s="65"/>
    </row>
    <row r="12" spans="1:8" x14ac:dyDescent="0.25">
      <c r="A12" t="s">
        <v>49</v>
      </c>
      <c r="B12" s="43">
        <v>336</v>
      </c>
      <c r="C12" s="65"/>
      <c r="E12" t="s">
        <v>49</v>
      </c>
      <c r="F12" s="43">
        <v>336</v>
      </c>
      <c r="G12" s="65"/>
    </row>
    <row r="13" spans="1:8" x14ac:dyDescent="0.25">
      <c r="A13" t="s">
        <v>48</v>
      </c>
      <c r="B13" s="43">
        <v>380</v>
      </c>
      <c r="C13" s="65"/>
      <c r="E13" t="s">
        <v>48</v>
      </c>
      <c r="F13" s="43">
        <v>380</v>
      </c>
      <c r="G13" s="65"/>
    </row>
    <row r="14" spans="1:8" x14ac:dyDescent="0.25">
      <c r="A14" t="s">
        <v>80</v>
      </c>
      <c r="B14" s="43">
        <v>359.99</v>
      </c>
      <c r="C14" s="65"/>
      <c r="F14" s="43">
        <v>359.99</v>
      </c>
      <c r="G14" s="65"/>
    </row>
    <row r="15" spans="1:8" x14ac:dyDescent="0.25">
      <c r="A15" t="s">
        <v>44</v>
      </c>
      <c r="B15" s="43"/>
      <c r="C15" s="65"/>
      <c r="E15" t="s">
        <v>44</v>
      </c>
      <c r="F15" s="43"/>
      <c r="G15" s="65"/>
      <c r="H15" s="4"/>
    </row>
    <row r="16" spans="1:8" x14ac:dyDescent="0.25">
      <c r="A16" s="1" t="s">
        <v>18</v>
      </c>
      <c r="B16" s="43">
        <v>300</v>
      </c>
      <c r="C16" s="65"/>
      <c r="E16" s="1" t="s">
        <v>18</v>
      </c>
      <c r="F16" s="43">
        <v>300</v>
      </c>
      <c r="G16" s="65"/>
      <c r="H16" s="4"/>
    </row>
    <row r="17" spans="1:8" s="4" customFormat="1" x14ac:dyDescent="0.25">
      <c r="A17" s="4" t="s">
        <v>0</v>
      </c>
      <c r="B17" s="66"/>
      <c r="C17" s="65">
        <f>SUM(B12:B16)</f>
        <v>1375.99</v>
      </c>
      <c r="D17" s="8"/>
      <c r="E17" s="4" t="s">
        <v>0</v>
      </c>
      <c r="F17" s="66"/>
      <c r="G17" s="65">
        <f>SUM(F12:F16)</f>
        <v>1375.99</v>
      </c>
      <c r="H17" s="9"/>
    </row>
    <row r="18" spans="1:8" x14ac:dyDescent="0.25">
      <c r="B18" s="43"/>
      <c r="C18" s="65"/>
      <c r="F18" s="43"/>
      <c r="G18" s="65"/>
      <c r="H18" s="9"/>
    </row>
    <row r="19" spans="1:8" x14ac:dyDescent="0.25">
      <c r="A19" s="3" t="s">
        <v>17</v>
      </c>
      <c r="B19" s="43"/>
      <c r="C19" s="65"/>
      <c r="E19" s="3" t="s">
        <v>17</v>
      </c>
      <c r="F19" s="43"/>
      <c r="G19" s="65"/>
      <c r="H19" s="9"/>
    </row>
    <row r="20" spans="1:8" x14ac:dyDescent="0.25">
      <c r="A20" s="1" t="s">
        <v>16</v>
      </c>
      <c r="B20" s="43">
        <v>300</v>
      </c>
      <c r="C20" s="67"/>
      <c r="D20" s="68"/>
      <c r="E20" s="1" t="s">
        <v>16</v>
      </c>
      <c r="F20" s="43">
        <v>300</v>
      </c>
      <c r="G20" s="67"/>
      <c r="H20" s="9"/>
    </row>
    <row r="21" spans="1:8" s="4" customFormat="1" x14ac:dyDescent="0.25">
      <c r="A21" s="4" t="s">
        <v>0</v>
      </c>
      <c r="B21" s="66"/>
      <c r="C21" s="67">
        <f>SUM(B20)</f>
        <v>300</v>
      </c>
      <c r="D21" s="68"/>
      <c r="E21" s="4" t="s">
        <v>0</v>
      </c>
      <c r="F21" s="66"/>
      <c r="G21" s="67">
        <f>SUM(F20)</f>
        <v>300</v>
      </c>
      <c r="H21" s="9"/>
    </row>
    <row r="22" spans="1:8" x14ac:dyDescent="0.25">
      <c r="B22" s="43"/>
      <c r="C22" s="65"/>
      <c r="F22" s="43"/>
      <c r="G22" s="65"/>
      <c r="H22" s="10"/>
    </row>
    <row r="23" spans="1:8" x14ac:dyDescent="0.25">
      <c r="A23" s="3" t="s">
        <v>15</v>
      </c>
      <c r="B23" s="43"/>
      <c r="C23" s="65"/>
      <c r="E23" s="3" t="s">
        <v>15</v>
      </c>
      <c r="F23" s="43"/>
      <c r="G23" s="65"/>
      <c r="H23" s="9"/>
    </row>
    <row r="24" spans="1:8" x14ac:dyDescent="0.25">
      <c r="A24" s="1" t="s">
        <v>14</v>
      </c>
      <c r="B24" s="44">
        <v>290</v>
      </c>
      <c r="C24" s="65"/>
      <c r="E24" s="1" t="s">
        <v>14</v>
      </c>
      <c r="F24" s="43">
        <v>290</v>
      </c>
      <c r="G24" s="65"/>
    </row>
    <row r="25" spans="1:8" x14ac:dyDescent="0.25">
      <c r="A25" s="1" t="s">
        <v>13</v>
      </c>
      <c r="B25" s="44">
        <v>130</v>
      </c>
      <c r="C25" s="65"/>
      <c r="E25" s="1" t="s">
        <v>13</v>
      </c>
      <c r="F25" s="43">
        <v>186</v>
      </c>
      <c r="G25" s="65"/>
    </row>
    <row r="26" spans="1:8" x14ac:dyDescent="0.25">
      <c r="B26" s="44"/>
      <c r="C26" s="65"/>
      <c r="E26" t="s">
        <v>70</v>
      </c>
      <c r="F26" s="43">
        <v>45</v>
      </c>
      <c r="G26" s="65"/>
    </row>
    <row r="27" spans="1:8" s="4" customFormat="1" x14ac:dyDescent="0.25">
      <c r="A27" s="4" t="s">
        <v>0</v>
      </c>
      <c r="B27" s="66"/>
      <c r="C27" s="65">
        <f>SUM(B24:B26)</f>
        <v>420</v>
      </c>
      <c r="D27" s="8"/>
      <c r="E27" s="4" t="s">
        <v>0</v>
      </c>
      <c r="F27" s="66"/>
      <c r="G27" s="65">
        <f>SUM(F24:F26)</f>
        <v>521</v>
      </c>
    </row>
    <row r="28" spans="1:8" x14ac:dyDescent="0.25">
      <c r="A28" s="1"/>
      <c r="B28" s="43"/>
      <c r="C28" s="65"/>
      <c r="E28" s="1"/>
      <c r="F28" s="43"/>
      <c r="G28" s="65"/>
    </row>
    <row r="29" spans="1:8" x14ac:dyDescent="0.25">
      <c r="A29" s="3" t="s">
        <v>12</v>
      </c>
      <c r="B29" s="43"/>
      <c r="C29" s="65"/>
      <c r="E29" s="3" t="s">
        <v>12</v>
      </c>
      <c r="F29" s="43"/>
      <c r="G29" s="65"/>
      <c r="H29" s="9"/>
    </row>
    <row r="30" spans="1:8" x14ac:dyDescent="0.25">
      <c r="A30" t="s">
        <v>11</v>
      </c>
      <c r="B30" s="44">
        <v>1405</v>
      </c>
      <c r="C30" s="65"/>
      <c r="E30" t="s">
        <v>11</v>
      </c>
      <c r="F30" s="43">
        <v>1275</v>
      </c>
      <c r="G30" s="65"/>
    </row>
    <row r="31" spans="1:8" x14ac:dyDescent="0.25">
      <c r="A31" s="1" t="s">
        <v>10</v>
      </c>
      <c r="B31" s="44">
        <v>245</v>
      </c>
      <c r="C31" s="65"/>
      <c r="E31" s="1" t="s">
        <v>10</v>
      </c>
      <c r="F31" s="43">
        <v>245</v>
      </c>
      <c r="G31" s="65"/>
    </row>
    <row r="32" spans="1:8" x14ac:dyDescent="0.25">
      <c r="A32" t="s">
        <v>63</v>
      </c>
      <c r="B32" s="43">
        <v>265</v>
      </c>
      <c r="C32" s="65"/>
      <c r="E32" s="1" t="s">
        <v>9</v>
      </c>
      <c r="F32" s="43">
        <v>265</v>
      </c>
      <c r="G32" s="65"/>
    </row>
    <row r="33" spans="1:8" x14ac:dyDescent="0.25">
      <c r="A33" t="s">
        <v>41</v>
      </c>
      <c r="B33" s="43">
        <v>175</v>
      </c>
      <c r="C33" s="67"/>
      <c r="D33" s="68"/>
      <c r="E33" t="s">
        <v>77</v>
      </c>
      <c r="F33" s="43">
        <v>175</v>
      </c>
      <c r="G33" s="67"/>
    </row>
    <row r="34" spans="1:8" x14ac:dyDescent="0.25">
      <c r="A34" s="1" t="s">
        <v>8</v>
      </c>
      <c r="B34" s="43">
        <v>280</v>
      </c>
      <c r="C34" s="67"/>
      <c r="D34" s="68"/>
      <c r="E34" s="1" t="s">
        <v>8</v>
      </c>
      <c r="F34" s="43">
        <v>260</v>
      </c>
      <c r="G34" s="67"/>
    </row>
    <row r="35" spans="1:8" x14ac:dyDescent="0.25">
      <c r="A35" t="s">
        <v>47</v>
      </c>
      <c r="B35" s="43">
        <v>345</v>
      </c>
      <c r="C35" s="67"/>
      <c r="D35" s="68"/>
      <c r="E35" t="s">
        <v>47</v>
      </c>
      <c r="F35" s="43">
        <v>345</v>
      </c>
      <c r="G35" s="67"/>
    </row>
    <row r="36" spans="1:8" s="4" customFormat="1" x14ac:dyDescent="0.25">
      <c r="A36" s="4" t="s">
        <v>0</v>
      </c>
      <c r="B36" s="66"/>
      <c r="C36" s="65">
        <f>SUM(B30:B35)</f>
        <v>2715</v>
      </c>
      <c r="D36" s="8"/>
      <c r="E36" s="4" t="s">
        <v>0</v>
      </c>
      <c r="F36" s="66"/>
      <c r="G36" s="65">
        <f>SUM(F30:F35)</f>
        <v>2565</v>
      </c>
    </row>
    <row r="37" spans="1:8" s="2" customFormat="1" x14ac:dyDescent="0.25">
      <c r="B37" s="66"/>
      <c r="C37" s="65"/>
      <c r="D37" s="8"/>
      <c r="F37" s="66"/>
      <c r="G37" s="65"/>
    </row>
    <row r="38" spans="1:8" x14ac:dyDescent="0.25">
      <c r="A38" s="3" t="s">
        <v>7</v>
      </c>
      <c r="B38" s="43"/>
      <c r="C38" s="67"/>
      <c r="D38" s="68"/>
      <c r="E38" s="3" t="s">
        <v>7</v>
      </c>
      <c r="F38" s="43"/>
      <c r="G38" s="67"/>
      <c r="H38" s="11"/>
    </row>
    <row r="39" spans="1:8" x14ac:dyDescent="0.25">
      <c r="A39" t="s">
        <v>89</v>
      </c>
      <c r="B39" s="43">
        <v>2846</v>
      </c>
      <c r="C39" s="65"/>
      <c r="E39" t="s">
        <v>78</v>
      </c>
      <c r="F39" s="43">
        <v>2790.72</v>
      </c>
      <c r="G39" s="65"/>
      <c r="H39" s="9"/>
    </row>
    <row r="40" spans="1:8" x14ac:dyDescent="0.25">
      <c r="A40" s="69" t="s">
        <v>96</v>
      </c>
      <c r="B40" s="43">
        <v>6000</v>
      </c>
      <c r="C40" s="65"/>
      <c r="E40" t="s">
        <v>51</v>
      </c>
      <c r="F40" s="43">
        <v>0</v>
      </c>
      <c r="G40" s="65"/>
      <c r="H40" s="9"/>
    </row>
    <row r="41" spans="1:8" x14ac:dyDescent="0.25">
      <c r="A41" s="69" t="s">
        <v>86</v>
      </c>
      <c r="B41" s="43">
        <v>2000</v>
      </c>
      <c r="C41" s="65"/>
      <c r="E41" t="s">
        <v>64</v>
      </c>
      <c r="F41" s="43">
        <v>2000</v>
      </c>
      <c r="G41" s="65"/>
      <c r="H41" s="9"/>
    </row>
    <row r="42" spans="1:8" x14ac:dyDescent="0.25">
      <c r="A42" s="1" t="s">
        <v>6</v>
      </c>
      <c r="B42" s="43">
        <v>160</v>
      </c>
      <c r="C42" s="67"/>
      <c r="D42" s="68"/>
      <c r="E42" s="1" t="s">
        <v>6</v>
      </c>
      <c r="F42" s="43">
        <v>160</v>
      </c>
      <c r="G42" s="67"/>
      <c r="H42" s="9"/>
    </row>
    <row r="43" spans="1:8" x14ac:dyDescent="0.25">
      <c r="A43" t="s">
        <v>40</v>
      </c>
      <c r="B43" s="43">
        <v>0</v>
      </c>
      <c r="C43" s="67"/>
      <c r="D43" s="68"/>
      <c r="E43" t="s">
        <v>40</v>
      </c>
      <c r="F43" s="43">
        <v>0</v>
      </c>
      <c r="G43" s="67"/>
      <c r="H43" s="9"/>
    </row>
    <row r="44" spans="1:8" x14ac:dyDescent="0.25">
      <c r="A44" t="s">
        <v>53</v>
      </c>
      <c r="B44" s="43">
        <v>230</v>
      </c>
      <c r="C44" s="67"/>
      <c r="D44" s="43"/>
      <c r="E44" t="s">
        <v>53</v>
      </c>
      <c r="F44" s="43">
        <v>230</v>
      </c>
      <c r="G44" s="67"/>
      <c r="H44" s="12"/>
    </row>
    <row r="45" spans="1:8" x14ac:dyDescent="0.25">
      <c r="A45" t="s">
        <v>57</v>
      </c>
      <c r="B45" s="70">
        <v>5000</v>
      </c>
      <c r="C45" s="67"/>
      <c r="D45" s="68"/>
      <c r="E45" t="s">
        <v>54</v>
      </c>
      <c r="F45" s="70">
        <v>5000</v>
      </c>
      <c r="G45" s="67"/>
      <c r="H45" s="12"/>
    </row>
    <row r="46" spans="1:8" x14ac:dyDescent="0.25">
      <c r="A46" t="s">
        <v>71</v>
      </c>
      <c r="B46" s="43">
        <v>60</v>
      </c>
      <c r="C46" s="67"/>
      <c r="D46" s="68"/>
      <c r="E46" t="s">
        <v>71</v>
      </c>
      <c r="F46" s="43">
        <v>60</v>
      </c>
      <c r="G46" s="67"/>
      <c r="H46" s="12"/>
    </row>
    <row r="47" spans="1:8" s="5" customFormat="1" x14ac:dyDescent="0.25">
      <c r="A47" s="4" t="s">
        <v>0</v>
      </c>
      <c r="B47" s="43"/>
      <c r="C47" s="65">
        <f>SUM(B39:B46)</f>
        <v>16296</v>
      </c>
      <c r="D47" s="71"/>
      <c r="E47" s="4" t="s">
        <v>0</v>
      </c>
      <c r="F47" s="43"/>
      <c r="G47" s="65">
        <f>SUM(F39:F46)</f>
        <v>10240.719999999999</v>
      </c>
      <c r="H47" s="9"/>
    </row>
    <row r="48" spans="1:8" x14ac:dyDescent="0.25">
      <c r="B48" s="43"/>
      <c r="C48" s="65"/>
      <c r="F48" s="43"/>
      <c r="G48" s="65"/>
      <c r="H48" s="9"/>
    </row>
    <row r="49" spans="1:8" x14ac:dyDescent="0.25">
      <c r="A49" s="3" t="s">
        <v>5</v>
      </c>
      <c r="B49" s="43"/>
      <c r="C49" s="65"/>
      <c r="E49" s="3" t="s">
        <v>5</v>
      </c>
      <c r="F49" s="43"/>
      <c r="G49" s="65"/>
      <c r="H49" s="9"/>
    </row>
    <row r="50" spans="1:8" ht="12.75" hidden="1" customHeight="1" x14ac:dyDescent="0.25">
      <c r="B50" s="43"/>
      <c r="C50" s="67"/>
      <c r="D50" s="68"/>
      <c r="F50" s="43"/>
      <c r="G50" s="67"/>
      <c r="H50" s="9">
        <v>1190</v>
      </c>
    </row>
    <row r="51" spans="1:8" x14ac:dyDescent="0.25">
      <c r="A51" t="s">
        <v>4</v>
      </c>
      <c r="B51" s="43">
        <v>1760</v>
      </c>
      <c r="C51" s="67"/>
      <c r="D51" s="68"/>
      <c r="E51" t="s">
        <v>4</v>
      </c>
      <c r="F51" s="43">
        <v>1760</v>
      </c>
      <c r="G51" s="67"/>
      <c r="H51" s="9"/>
    </row>
    <row r="52" spans="1:8" x14ac:dyDescent="0.25">
      <c r="A52" t="s">
        <v>58</v>
      </c>
      <c r="B52" s="43">
        <v>100</v>
      </c>
      <c r="C52" s="67"/>
      <c r="D52" s="68"/>
      <c r="E52" s="1" t="s">
        <v>3</v>
      </c>
      <c r="F52" s="43">
        <v>100</v>
      </c>
      <c r="G52" s="67"/>
    </row>
    <row r="53" spans="1:8" x14ac:dyDescent="0.25">
      <c r="A53" s="4" t="s">
        <v>0</v>
      </c>
      <c r="B53" s="43"/>
      <c r="C53" s="67">
        <f>SUM(B51:B52)</f>
        <v>1860</v>
      </c>
      <c r="D53" s="68"/>
      <c r="E53" s="4" t="s">
        <v>0</v>
      </c>
      <c r="F53" s="43"/>
      <c r="G53" s="67">
        <f>SUM(F51:F52)</f>
        <v>1860</v>
      </c>
    </row>
    <row r="54" spans="1:8" x14ac:dyDescent="0.25">
      <c r="A54" s="4"/>
      <c r="B54" s="43"/>
      <c r="C54" s="67"/>
      <c r="D54" s="68"/>
      <c r="E54" s="4"/>
      <c r="F54" s="43"/>
      <c r="G54" s="67"/>
    </row>
    <row r="55" spans="1:8" x14ac:dyDescent="0.25">
      <c r="A55" s="3" t="s">
        <v>2</v>
      </c>
      <c r="B55" s="43"/>
      <c r="C55" s="67"/>
      <c r="D55" s="68"/>
      <c r="E55" s="3" t="s">
        <v>2</v>
      </c>
      <c r="F55" s="43"/>
      <c r="G55" s="67"/>
    </row>
    <row r="56" spans="1:8" x14ac:dyDescent="0.25">
      <c r="A56" t="s">
        <v>61</v>
      </c>
      <c r="B56" s="43">
        <v>375</v>
      </c>
      <c r="C56" s="67"/>
      <c r="D56" s="68"/>
      <c r="E56" t="s">
        <v>68</v>
      </c>
      <c r="F56" s="43">
        <v>375</v>
      </c>
      <c r="G56" s="67"/>
      <c r="H56" s="9"/>
    </row>
    <row r="57" spans="1:8" x14ac:dyDescent="0.25">
      <c r="A57" t="s">
        <v>60</v>
      </c>
      <c r="B57" s="43"/>
      <c r="C57" s="67"/>
      <c r="D57" s="68"/>
      <c r="E57" t="s">
        <v>45</v>
      </c>
      <c r="F57" s="43"/>
      <c r="G57" s="67"/>
      <c r="H57" s="9"/>
    </row>
    <row r="58" spans="1:8" x14ac:dyDescent="0.25">
      <c r="A58" s="4" t="s">
        <v>0</v>
      </c>
      <c r="B58" s="43"/>
      <c r="C58" s="67">
        <f>SUM(B56:B57)</f>
        <v>375</v>
      </c>
      <c r="D58" s="68"/>
      <c r="E58" s="4" t="s">
        <v>0</v>
      </c>
      <c r="F58" s="43"/>
      <c r="G58" s="67">
        <f>SUM(F56:F57)</f>
        <v>375</v>
      </c>
      <c r="H58" s="9"/>
    </row>
    <row r="59" spans="1:8" x14ac:dyDescent="0.25">
      <c r="B59" s="43"/>
      <c r="C59" s="67"/>
      <c r="D59" s="68"/>
      <c r="F59" s="43"/>
      <c r="G59" s="67"/>
      <c r="H59" s="9"/>
    </row>
    <row r="60" spans="1:8" x14ac:dyDescent="0.25">
      <c r="A60" s="3" t="s">
        <v>46</v>
      </c>
      <c r="B60" s="43"/>
      <c r="C60" s="67"/>
      <c r="D60" s="68"/>
      <c r="E60" s="3" t="s">
        <v>46</v>
      </c>
      <c r="F60" s="43"/>
      <c r="G60" s="67"/>
      <c r="H60" s="9"/>
    </row>
    <row r="61" spans="1:8" x14ac:dyDescent="0.25">
      <c r="A61" t="s">
        <v>1</v>
      </c>
      <c r="B61" s="43">
        <v>250</v>
      </c>
      <c r="C61" s="65"/>
      <c r="E61" t="s">
        <v>1</v>
      </c>
      <c r="F61" s="43">
        <v>250</v>
      </c>
      <c r="G61" s="65"/>
      <c r="H61" s="9"/>
    </row>
    <row r="62" spans="1:8" x14ac:dyDescent="0.25">
      <c r="A62" t="s">
        <v>50</v>
      </c>
      <c r="B62" s="43"/>
      <c r="C62" s="65"/>
      <c r="E62" t="s">
        <v>50</v>
      </c>
      <c r="F62" s="43"/>
      <c r="G62" s="65"/>
      <c r="H62" s="9"/>
    </row>
    <row r="63" spans="1:8" x14ac:dyDescent="0.25">
      <c r="A63" t="s">
        <v>3</v>
      </c>
      <c r="B63" s="43"/>
      <c r="C63" s="65"/>
      <c r="E63" t="s">
        <v>3</v>
      </c>
      <c r="F63" s="43"/>
      <c r="G63" s="65"/>
      <c r="H63" s="9"/>
    </row>
    <row r="64" spans="1:8" x14ac:dyDescent="0.25">
      <c r="A64" s="4" t="s">
        <v>0</v>
      </c>
      <c r="B64" s="43"/>
      <c r="C64" s="67">
        <f>SUM(B61:B63)</f>
        <v>250</v>
      </c>
      <c r="D64" s="68"/>
      <c r="E64" s="4" t="s">
        <v>0</v>
      </c>
      <c r="F64" s="43"/>
      <c r="G64" s="67">
        <f>SUM(F61:F63)</f>
        <v>250</v>
      </c>
      <c r="H64" s="9"/>
    </row>
    <row r="65" spans="1:8" x14ac:dyDescent="0.25">
      <c r="A65" s="4"/>
      <c r="B65" s="43"/>
      <c r="C65" s="67"/>
      <c r="D65" s="68"/>
      <c r="E65" s="4"/>
      <c r="F65" s="43"/>
      <c r="G65" s="67"/>
      <c r="H65" s="9"/>
    </row>
    <row r="66" spans="1:8" x14ac:dyDescent="0.25">
      <c r="A66" s="2" t="s">
        <v>79</v>
      </c>
      <c r="B66" s="43">
        <v>350</v>
      </c>
      <c r="C66" s="65"/>
      <c r="D66" s="43"/>
      <c r="E66" s="2" t="s">
        <v>39</v>
      </c>
      <c r="F66" s="43">
        <v>350</v>
      </c>
      <c r="G66" s="65"/>
      <c r="H66" s="9"/>
    </row>
    <row r="67" spans="1:8" x14ac:dyDescent="0.25">
      <c r="A67" s="4" t="s">
        <v>0</v>
      </c>
      <c r="B67" s="72"/>
      <c r="C67" s="67">
        <f>B66</f>
        <v>350</v>
      </c>
      <c r="D67" s="68"/>
      <c r="E67" s="4" t="s">
        <v>0</v>
      </c>
      <c r="F67" s="72"/>
      <c r="G67" s="67">
        <f>F66</f>
        <v>350</v>
      </c>
      <c r="H67" s="11"/>
    </row>
    <row r="68" spans="1:8" ht="12.75" hidden="1" customHeight="1" x14ac:dyDescent="0.25">
      <c r="B68" s="64"/>
      <c r="C68" s="65"/>
      <c r="F68" s="64"/>
      <c r="G68" s="65"/>
      <c r="H68" s="9"/>
    </row>
    <row r="69" spans="1:8" x14ac:dyDescent="0.25">
      <c r="B69" s="64"/>
      <c r="C69" s="65"/>
      <c r="F69" s="64"/>
      <c r="G69" s="65"/>
      <c r="H69" s="9"/>
    </row>
    <row r="70" spans="1:8" ht="12.75" hidden="1" customHeight="1" x14ac:dyDescent="0.25">
      <c r="B70" s="64"/>
      <c r="C70" s="65"/>
      <c r="F70" s="64"/>
      <c r="G70" s="65"/>
      <c r="H70" s="9"/>
    </row>
    <row r="71" spans="1:8" s="2" customFormat="1" x14ac:dyDescent="0.25">
      <c r="A71" s="73" t="s">
        <v>56</v>
      </c>
      <c r="B71" s="66">
        <v>25739.75</v>
      </c>
      <c r="C71" s="65"/>
      <c r="D71" s="8"/>
      <c r="E71" s="73" t="s">
        <v>56</v>
      </c>
      <c r="F71" s="66">
        <f>SUM(F5:F69)</f>
        <v>26949.8</v>
      </c>
      <c r="G71" s="65"/>
      <c r="H71" s="9"/>
    </row>
    <row r="72" spans="1:8" x14ac:dyDescent="0.25">
      <c r="B72" s="64"/>
      <c r="C72" s="65">
        <f>SUM(C5:C71)</f>
        <v>31739.75</v>
      </c>
      <c r="F72" s="64"/>
      <c r="G72" s="65">
        <f>SUM(G5:G71)</f>
        <v>26949.8</v>
      </c>
    </row>
    <row r="73" spans="1:8" ht="12.75" hidden="1" customHeight="1" x14ac:dyDescent="0.25">
      <c r="F73" s="9"/>
      <c r="G73" s="12"/>
    </row>
    <row r="74" spans="1:8" x14ac:dyDescent="0.25">
      <c r="A74" s="1"/>
      <c r="E74" s="1"/>
      <c r="F74" s="9"/>
      <c r="G74" s="12"/>
    </row>
    <row r="75" spans="1:8" x14ac:dyDescent="0.25">
      <c r="A75" s="98" t="s">
        <v>87</v>
      </c>
      <c r="B75" s="98"/>
      <c r="E75" s="98" t="s">
        <v>84</v>
      </c>
      <c r="F75" s="98"/>
      <c r="G75" s="12"/>
    </row>
    <row r="76" spans="1:8" x14ac:dyDescent="0.25">
      <c r="A76" s="30" t="s">
        <v>22</v>
      </c>
      <c r="B76" s="13">
        <v>31740</v>
      </c>
      <c r="E76" s="30" t="s">
        <v>22</v>
      </c>
      <c r="F76" s="13">
        <v>26950</v>
      </c>
      <c r="G76" s="12"/>
    </row>
    <row r="77" spans="1:8" x14ac:dyDescent="0.25">
      <c r="A77" s="28" t="s">
        <v>55</v>
      </c>
      <c r="B77" s="57">
        <v>0</v>
      </c>
      <c r="E77" s="28" t="s">
        <v>55</v>
      </c>
      <c r="F77" s="57">
        <v>0</v>
      </c>
      <c r="G77" s="12"/>
    </row>
    <row r="78" spans="1:8" x14ac:dyDescent="0.25">
      <c r="A78" s="14" t="s">
        <v>66</v>
      </c>
      <c r="B78" s="57">
        <v>0</v>
      </c>
      <c r="E78" s="14" t="s">
        <v>66</v>
      </c>
      <c r="F78" s="57">
        <v>0</v>
      </c>
      <c r="G78" s="12"/>
    </row>
    <row r="79" spans="1:8" x14ac:dyDescent="0.25">
      <c r="A79" s="14" t="s">
        <v>35</v>
      </c>
      <c r="B79" s="57">
        <v>0</v>
      </c>
      <c r="E79" s="14" t="s">
        <v>35</v>
      </c>
      <c r="F79" s="57">
        <v>0</v>
      </c>
      <c r="G79" s="12"/>
    </row>
    <row r="80" spans="1:8" x14ac:dyDescent="0.25">
      <c r="A80" s="14" t="s">
        <v>36</v>
      </c>
      <c r="B80" s="57">
        <v>0</v>
      </c>
      <c r="C80" s="32"/>
      <c r="E80" s="14" t="s">
        <v>36</v>
      </c>
      <c r="F80" s="57">
        <v>0</v>
      </c>
      <c r="G80" s="11"/>
    </row>
    <row r="81" spans="1:7" x14ac:dyDescent="0.25">
      <c r="A81" s="14" t="s">
        <v>42</v>
      </c>
      <c r="B81" s="57">
        <v>0</v>
      </c>
      <c r="C81" s="32"/>
      <c r="E81" s="14" t="s">
        <v>42</v>
      </c>
      <c r="F81" s="57">
        <v>0</v>
      </c>
      <c r="G81" s="11"/>
    </row>
    <row r="82" spans="1:7" x14ac:dyDescent="0.25">
      <c r="A82" s="13" t="s">
        <v>52</v>
      </c>
      <c r="B82" s="13">
        <v>31740</v>
      </c>
      <c r="E82" s="13" t="s">
        <v>52</v>
      </c>
      <c r="F82" s="13">
        <v>26950</v>
      </c>
      <c r="G82" s="12">
        <v>7</v>
      </c>
    </row>
    <row r="84" spans="1:7" x14ac:dyDescent="0.25">
      <c r="E84" s="94" t="s">
        <v>43</v>
      </c>
      <c r="F84" s="95">
        <v>0.17699999999999999</v>
      </c>
    </row>
    <row r="85" spans="1:7" x14ac:dyDescent="0.25">
      <c r="A85" s="3" t="s">
        <v>67</v>
      </c>
      <c r="B85" s="42"/>
      <c r="C85" s="33"/>
      <c r="E85" s="94"/>
      <c r="F85" s="96"/>
    </row>
    <row r="86" spans="1:7" x14ac:dyDescent="0.25">
      <c r="B86" s="34"/>
      <c r="C86" s="33"/>
    </row>
    <row r="87" spans="1:7" x14ac:dyDescent="0.25">
      <c r="A87" s="2" t="s">
        <v>31</v>
      </c>
      <c r="B87" s="54" t="s">
        <v>83</v>
      </c>
      <c r="C87" s="33"/>
    </row>
    <row r="88" spans="1:7" x14ac:dyDescent="0.25">
      <c r="A88" s="2" t="s">
        <v>32</v>
      </c>
      <c r="B88" s="54" t="s">
        <v>92</v>
      </c>
      <c r="C88" s="33"/>
    </row>
    <row r="89" spans="1:7" x14ac:dyDescent="0.25">
      <c r="A89" s="2" t="s">
        <v>33</v>
      </c>
      <c r="B89" s="102">
        <v>45673</v>
      </c>
      <c r="C89" s="33"/>
    </row>
    <row r="90" spans="1:7" x14ac:dyDescent="0.25">
      <c r="B90" s="55"/>
    </row>
    <row r="91" spans="1:7" x14ac:dyDescent="0.25">
      <c r="A91" s="2"/>
      <c r="B91" s="56"/>
    </row>
    <row r="92" spans="1:7" x14ac:dyDescent="0.25">
      <c r="A92" s="19"/>
    </row>
  </sheetData>
  <mergeCells count="8">
    <mergeCell ref="E84:E85"/>
    <mergeCell ref="F84:F85"/>
    <mergeCell ref="A1:G1"/>
    <mergeCell ref="E75:F75"/>
    <mergeCell ref="A75:B75"/>
    <mergeCell ref="B3:C3"/>
    <mergeCell ref="F3:G3"/>
    <mergeCell ref="A2:B2"/>
  </mergeCells>
  <pageMargins left="0.31" right="0.19" top="0.47" bottom="0.35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34"/>
  <sheetViews>
    <sheetView tabSelected="1" view="pageLayout" topLeftCell="A14" zoomScaleNormal="85" workbookViewId="0">
      <selection activeCell="A33" sqref="A33"/>
    </sheetView>
  </sheetViews>
  <sheetFormatPr defaultRowHeight="13.2" x14ac:dyDescent="0.25"/>
  <cols>
    <col min="1" max="1" width="59" customWidth="1"/>
    <col min="3" max="3" width="16.33203125" customWidth="1"/>
    <col min="4" max="4" width="12" style="7" customWidth="1"/>
    <col min="5" max="5" width="14" customWidth="1"/>
    <col min="6" max="6" width="11.33203125" bestFit="1" customWidth="1"/>
    <col min="10" max="10" width="10.109375" bestFit="1" customWidth="1"/>
    <col min="11" max="11" width="10.6640625" bestFit="1" customWidth="1"/>
  </cols>
  <sheetData>
    <row r="1" spans="1:6" x14ac:dyDescent="0.25">
      <c r="D1"/>
    </row>
    <row r="2" spans="1:6" x14ac:dyDescent="0.25">
      <c r="D2"/>
    </row>
    <row r="3" spans="1:6" x14ac:dyDescent="0.25">
      <c r="D3"/>
    </row>
    <row r="4" spans="1:6" x14ac:dyDescent="0.25">
      <c r="D4"/>
    </row>
    <row r="5" spans="1:6" x14ac:dyDescent="0.25">
      <c r="D5"/>
    </row>
    <row r="6" spans="1:6" x14ac:dyDescent="0.25">
      <c r="D6"/>
    </row>
    <row r="7" spans="1:6" x14ac:dyDescent="0.25">
      <c r="D7"/>
    </row>
    <row r="8" spans="1:6" s="2" customFormat="1" x14ac:dyDescent="0.25"/>
    <row r="9" spans="1:6" x14ac:dyDescent="0.25">
      <c r="D9"/>
    </row>
    <row r="11" spans="1:6" ht="19.2" x14ac:dyDescent="0.35">
      <c r="A11" s="101" t="s">
        <v>25</v>
      </c>
      <c r="B11" s="101"/>
      <c r="C11" s="101"/>
      <c r="D11" s="101"/>
      <c r="E11" s="101"/>
      <c r="F11" s="101"/>
    </row>
    <row r="13" spans="1:6" s="18" customFormat="1" ht="26.25" customHeight="1" x14ac:dyDescent="0.25">
      <c r="A13" s="22"/>
      <c r="B13" s="16" t="s">
        <v>28</v>
      </c>
      <c r="C13" s="17" t="s">
        <v>23</v>
      </c>
      <c r="D13" s="17" t="s">
        <v>29</v>
      </c>
      <c r="E13" s="17" t="s">
        <v>34</v>
      </c>
      <c r="F13" s="21" t="s">
        <v>30</v>
      </c>
    </row>
    <row r="14" spans="1:6" x14ac:dyDescent="0.25">
      <c r="A14" s="15" t="s">
        <v>26</v>
      </c>
      <c r="B14" s="40">
        <v>348.2</v>
      </c>
      <c r="C14" s="14">
        <v>1001</v>
      </c>
      <c r="D14" s="14">
        <v>10345.02</v>
      </c>
      <c r="E14" s="39">
        <f>D14/B14</f>
        <v>29.709994256174614</v>
      </c>
      <c r="F14" s="38"/>
    </row>
    <row r="15" spans="1:6" x14ac:dyDescent="0.25">
      <c r="A15" s="15" t="s">
        <v>24</v>
      </c>
      <c r="B15" s="40">
        <v>352.4</v>
      </c>
      <c r="C15" s="14">
        <v>1001</v>
      </c>
      <c r="D15" s="14">
        <v>11827.6</v>
      </c>
      <c r="E15" s="39">
        <f t="shared" ref="E15:E20" si="0">D15/B15</f>
        <v>33.562996594778667</v>
      </c>
      <c r="F15" s="31">
        <f t="shared" ref="F15:F19" si="1">(E15-E14)/E14</f>
        <v>0.12968707786953831</v>
      </c>
    </row>
    <row r="16" spans="1:6" x14ac:dyDescent="0.25">
      <c r="A16" s="15" t="s">
        <v>27</v>
      </c>
      <c r="B16" s="40">
        <v>353.4</v>
      </c>
      <c r="C16" s="14">
        <v>0</v>
      </c>
      <c r="D16" s="14">
        <v>14195</v>
      </c>
      <c r="E16" s="39">
        <f t="shared" si="0"/>
        <v>40.166949632144878</v>
      </c>
      <c r="F16" s="36">
        <f t="shared" si="1"/>
        <v>0.19676291473907234</v>
      </c>
    </row>
    <row r="17" spans="1:9" x14ac:dyDescent="0.25">
      <c r="A17" s="15" t="s">
        <v>38</v>
      </c>
      <c r="B17" s="40">
        <v>366.7</v>
      </c>
      <c r="C17" s="14">
        <v>0</v>
      </c>
      <c r="D17" s="14">
        <v>16602</v>
      </c>
      <c r="E17" s="39">
        <f t="shared" si="0"/>
        <v>45.274065994000544</v>
      </c>
      <c r="F17" s="36">
        <f t="shared" si="1"/>
        <v>0.12714722946669901</v>
      </c>
    </row>
    <row r="18" spans="1:9" x14ac:dyDescent="0.25">
      <c r="A18" s="37" t="s">
        <v>59</v>
      </c>
      <c r="B18" s="40">
        <v>370.7</v>
      </c>
      <c r="C18" s="14">
        <v>0</v>
      </c>
      <c r="D18" s="14">
        <v>19905</v>
      </c>
      <c r="E18" s="39">
        <f t="shared" si="0"/>
        <v>53.695710817372543</v>
      </c>
      <c r="F18" s="36">
        <f t="shared" si="1"/>
        <v>0.18601476669862138</v>
      </c>
    </row>
    <row r="19" spans="1:9" x14ac:dyDescent="0.25">
      <c r="A19" s="45" t="s">
        <v>62</v>
      </c>
      <c r="B19" s="46">
        <v>369</v>
      </c>
      <c r="C19" s="47">
        <v>0</v>
      </c>
      <c r="D19" s="48">
        <v>20407.650000000001</v>
      </c>
      <c r="E19" s="49">
        <f t="shared" si="0"/>
        <v>55.305284552845535</v>
      </c>
      <c r="F19" s="50">
        <f t="shared" si="1"/>
        <v>2.9975834400393774E-2</v>
      </c>
      <c r="H19" s="35"/>
    </row>
    <row r="20" spans="1:9" x14ac:dyDescent="0.25">
      <c r="A20" s="45" t="s">
        <v>72</v>
      </c>
      <c r="B20" s="46">
        <v>378.4</v>
      </c>
      <c r="C20" s="47"/>
      <c r="D20" s="48">
        <v>20929.3</v>
      </c>
      <c r="E20" s="49">
        <f t="shared" si="0"/>
        <v>55.309989429175474</v>
      </c>
      <c r="F20" s="50">
        <v>0</v>
      </c>
      <c r="H20" s="35"/>
    </row>
    <row r="21" spans="1:9" x14ac:dyDescent="0.25">
      <c r="A21" s="51" t="s">
        <v>81</v>
      </c>
      <c r="B21" s="51">
        <v>368.2</v>
      </c>
      <c r="C21" s="52"/>
      <c r="D21" s="53">
        <v>22198</v>
      </c>
      <c r="E21" s="49">
        <f>D21/B21</f>
        <v>60.287887017925044</v>
      </c>
      <c r="F21" s="50">
        <f>(E21-E19)/E19</f>
        <v>9.0092701002532805E-2</v>
      </c>
      <c r="H21" s="35"/>
    </row>
    <row r="22" spans="1:9" x14ac:dyDescent="0.25">
      <c r="A22" s="51" t="s">
        <v>85</v>
      </c>
      <c r="B22" s="51">
        <v>367.9</v>
      </c>
      <c r="C22" s="52"/>
      <c r="D22" s="53">
        <v>22322</v>
      </c>
      <c r="E22" s="49">
        <v>60.67</v>
      </c>
      <c r="F22" s="50">
        <v>6.0000000000000001E-3</v>
      </c>
      <c r="H22" s="35"/>
    </row>
    <row r="23" spans="1:9" x14ac:dyDescent="0.25">
      <c r="A23" s="51" t="s">
        <v>88</v>
      </c>
      <c r="B23" s="51">
        <v>379.7</v>
      </c>
      <c r="C23" s="52"/>
      <c r="D23" s="53">
        <v>24355</v>
      </c>
      <c r="E23" s="75">
        <v>64.14</v>
      </c>
      <c r="F23" s="50">
        <v>5.7000000000000002E-2</v>
      </c>
      <c r="H23" s="35"/>
    </row>
    <row r="24" spans="1:9" x14ac:dyDescent="0.25">
      <c r="A24" s="40" t="s">
        <v>93</v>
      </c>
      <c r="B24" s="40">
        <v>383</v>
      </c>
      <c r="C24" s="78"/>
      <c r="D24" s="92">
        <v>317.39999999999998</v>
      </c>
      <c r="E24" s="91">
        <v>82.87</v>
      </c>
      <c r="F24" s="93">
        <v>0.1065</v>
      </c>
    </row>
    <row r="25" spans="1:9" x14ac:dyDescent="0.25">
      <c r="A25" s="2" t="s">
        <v>75</v>
      </c>
      <c r="E25" s="20"/>
      <c r="I25" s="29"/>
    </row>
    <row r="26" spans="1:9" x14ac:dyDescent="0.25">
      <c r="I26" s="29"/>
    </row>
    <row r="27" spans="1:9" ht="13.8" x14ac:dyDescent="0.25">
      <c r="A27" s="23" t="s">
        <v>76</v>
      </c>
    </row>
    <row r="28" spans="1:9" ht="13.8" x14ac:dyDescent="0.25">
      <c r="A28" s="23" t="s">
        <v>98</v>
      </c>
    </row>
    <row r="29" spans="1:9" ht="13.8" x14ac:dyDescent="0.25">
      <c r="A29" s="23"/>
    </row>
    <row r="30" spans="1:9" x14ac:dyDescent="0.25">
      <c r="A30" s="3" t="s">
        <v>97</v>
      </c>
      <c r="D30" s="24"/>
    </row>
    <row r="31" spans="1:9" x14ac:dyDescent="0.25">
      <c r="D31"/>
    </row>
    <row r="32" spans="1:9" x14ac:dyDescent="0.25">
      <c r="A32" s="2" t="s">
        <v>31</v>
      </c>
      <c r="D32" s="41" t="s">
        <v>83</v>
      </c>
    </row>
    <row r="33" spans="1:4" x14ac:dyDescent="0.25">
      <c r="A33" s="2" t="s">
        <v>32</v>
      </c>
      <c r="D33" s="41" t="s">
        <v>92</v>
      </c>
    </row>
    <row r="34" spans="1:4" x14ac:dyDescent="0.25">
      <c r="A34" s="2" t="s">
        <v>33</v>
      </c>
      <c r="D34" s="41" t="s">
        <v>91</v>
      </c>
    </row>
  </sheetData>
  <mergeCells count="1">
    <mergeCell ref="A11:F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EEAA-523D-4C19-881B-5F412C72922B}">
  <sheetPr>
    <tabColor rgb="FFFF0000"/>
  </sheetPr>
  <dimension ref="A1:F7"/>
  <sheetViews>
    <sheetView workbookViewId="0">
      <selection activeCell="F26" sqref="F26"/>
    </sheetView>
  </sheetViews>
  <sheetFormatPr defaultRowHeight="13.2" x14ac:dyDescent="0.25"/>
  <cols>
    <col min="1" max="2" width="8.88671875" style="76"/>
    <col min="3" max="3" width="17.44140625" customWidth="1"/>
    <col min="4" max="4" width="11.33203125" style="2" bestFit="1" customWidth="1"/>
    <col min="5" max="5" width="21.109375" customWidth="1"/>
    <col min="6" max="6" width="12.5546875" customWidth="1"/>
  </cols>
  <sheetData>
    <row r="1" spans="1:6" ht="26.4" x14ac:dyDescent="0.25">
      <c r="A1" s="22"/>
      <c r="B1" s="17" t="s">
        <v>28</v>
      </c>
      <c r="C1" s="17" t="s">
        <v>23</v>
      </c>
      <c r="D1" s="17" t="s">
        <v>29</v>
      </c>
      <c r="E1" s="17" t="s">
        <v>34</v>
      </c>
      <c r="F1" s="21" t="s">
        <v>30</v>
      </c>
    </row>
    <row r="2" spans="1:6" ht="11.25" customHeight="1" x14ac:dyDescent="0.25">
      <c r="A2" s="37" t="s">
        <v>59</v>
      </c>
      <c r="B2" s="40">
        <v>370.7</v>
      </c>
      <c r="C2" s="14">
        <v>0</v>
      </c>
      <c r="D2" s="13">
        <v>19905</v>
      </c>
      <c r="E2" s="39">
        <v>53.695710817372543</v>
      </c>
      <c r="F2" s="36">
        <v>0.18601476669862138</v>
      </c>
    </row>
    <row r="3" spans="1:6" x14ac:dyDescent="0.25">
      <c r="A3" s="58" t="s">
        <v>62</v>
      </c>
      <c r="B3" s="46">
        <v>369</v>
      </c>
      <c r="C3" s="47">
        <v>0</v>
      </c>
      <c r="D3" s="48">
        <v>20407.650000000001</v>
      </c>
      <c r="E3" s="49">
        <v>55.305284552845535</v>
      </c>
      <c r="F3" s="50">
        <v>2.9975834400393774E-2</v>
      </c>
    </row>
    <row r="4" spans="1:6" x14ac:dyDescent="0.25">
      <c r="A4" s="58" t="s">
        <v>82</v>
      </c>
      <c r="B4" s="46">
        <v>378.4</v>
      </c>
      <c r="C4" s="47"/>
      <c r="D4" s="48">
        <v>20929.3</v>
      </c>
      <c r="E4" s="49">
        <v>53.31</v>
      </c>
      <c r="F4" s="50"/>
    </row>
    <row r="5" spans="1:6" x14ac:dyDescent="0.25">
      <c r="A5" s="37" t="s">
        <v>81</v>
      </c>
      <c r="B5" s="77">
        <v>368.2</v>
      </c>
      <c r="C5" s="78"/>
      <c r="D5" s="79">
        <v>22198</v>
      </c>
      <c r="E5" s="80">
        <f>'TAX BASE - Electorate'!E21</f>
        <v>60.287887017925044</v>
      </c>
      <c r="F5" s="81">
        <f>'TAX BASE - Electorate'!F21</f>
        <v>9.0092701002532805E-2</v>
      </c>
    </row>
    <row r="6" spans="1:6" x14ac:dyDescent="0.25">
      <c r="A6" s="82" t="s">
        <v>85</v>
      </c>
      <c r="B6" s="83">
        <v>367.9</v>
      </c>
      <c r="C6" s="84"/>
      <c r="D6" s="85">
        <v>22322</v>
      </c>
      <c r="E6" s="86">
        <v>60.67</v>
      </c>
      <c r="F6" s="87">
        <v>6.0000000000000001E-3</v>
      </c>
    </row>
    <row r="7" spans="1:6" x14ac:dyDescent="0.25">
      <c r="A7" s="59" t="s">
        <v>88</v>
      </c>
      <c r="B7" s="59">
        <v>379.7</v>
      </c>
      <c r="C7" s="88"/>
      <c r="D7" s="89">
        <v>24355</v>
      </c>
      <c r="E7" s="89">
        <v>64.14</v>
      </c>
      <c r="F7" s="90">
        <v>5.7000000000000002E-2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Comparison 25-26 vs  24-25</vt:lpstr>
      <vt:lpstr>TAX BASE - Electorate</vt:lpstr>
      <vt:lpstr>HBBC PRECEPT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Bailey</dc:creator>
  <cp:lastModifiedBy>Twycross Council</cp:lastModifiedBy>
  <cp:lastPrinted>2023-01-06T10:32:52Z</cp:lastPrinted>
  <dcterms:created xsi:type="dcterms:W3CDTF">2015-03-04T11:37:15Z</dcterms:created>
  <dcterms:modified xsi:type="dcterms:W3CDTF">2025-01-20T09:29:56Z</dcterms:modified>
</cp:coreProperties>
</file>